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. Accounting &amp; Reporting Services\2. Documentation\C. IU Accounting Standards Book\Forms &amp; Templates\Capital Assets\"/>
    </mc:Choice>
  </mc:AlternateContent>
  <bookViews>
    <workbookView xWindow="0" yWindow="0" windowWidth="19200" windowHeight="10860" tabRatio="838"/>
  </bookViews>
  <sheets>
    <sheet name="CB Anal. Wksht." sheetId="3" r:id="rId1"/>
  </sheets>
  <definedNames>
    <definedName name="BASIS">#REF!</definedName>
    <definedName name="DESCR">#REF!</definedName>
    <definedName name="FMV">#REF!</definedName>
    <definedName name="INCEPT_DATE">#REF!</definedName>
    <definedName name="LESSEE">#REF!</definedName>
    <definedName name="LESSOR">#REF!</definedName>
    <definedName name="LIFE">#REF!</definedName>
    <definedName name="PAYMENT">#REF!</definedName>
    <definedName name="_xlnm.Print_Area" localSheetId="0">'CB Anal. Wksht.'!$A$1:$I$42</definedName>
    <definedName name="TERM">#REF!</definedName>
    <definedName name="TRADE">#REF!</definedName>
    <definedName name="TRANSFER">#REF!</definedName>
  </definedNames>
  <calcPr calcId="162913"/>
</workbook>
</file>

<file path=xl/calcChain.xml><?xml version="1.0" encoding="utf-8"?>
<calcChain xmlns="http://schemas.openxmlformats.org/spreadsheetml/2006/main">
  <c r="G14" i="3" l="1"/>
  <c r="I14" i="3"/>
  <c r="D15" i="3"/>
  <c r="I19" i="3" l="1"/>
  <c r="D19" i="3" l="1"/>
  <c r="I13" i="3" l="1"/>
  <c r="I32" i="3" s="1"/>
  <c r="I25" i="3" l="1"/>
  <c r="I33" i="3" s="1"/>
  <c r="I34" i="3" s="1"/>
  <c r="D25" i="3"/>
  <c r="D26" i="3"/>
  <c r="D27" i="3"/>
  <c r="D37" i="3" s="1"/>
  <c r="D28" i="3"/>
  <c r="D32" i="3"/>
  <c r="D33" i="3" l="1"/>
  <c r="D34" i="3" s="1"/>
  <c r="D38" i="3"/>
  <c r="D39" i="3" s="1"/>
  <c r="F41" i="3" l="1"/>
  <c r="F42" i="3"/>
</calcChain>
</file>

<file path=xl/comments1.xml><?xml version="1.0" encoding="utf-8"?>
<comments xmlns="http://schemas.openxmlformats.org/spreadsheetml/2006/main">
  <authors>
    <author>Yuchvid, Alexander</author>
  </authors>
  <commentList>
    <comment ref="B15" authorId="0" shapeId="0">
      <text>
        <r>
          <rPr>
            <sz val="9"/>
            <color indexed="81"/>
            <rFont val="Tahoma"/>
            <family val="2"/>
          </rPr>
          <t>BVAL MUNI AAA Benchmark Yield Curve 
Bloomberg YCGT0493</t>
        </r>
      </text>
    </comment>
  </commentList>
</comments>
</file>

<file path=xl/sharedStrings.xml><?xml version="1.0" encoding="utf-8"?>
<sst xmlns="http://schemas.openxmlformats.org/spreadsheetml/2006/main" count="56" uniqueCount="39">
  <si>
    <t xml:space="preserve"> </t>
  </si>
  <si>
    <t>Asset Description:</t>
  </si>
  <si>
    <t>Inputs</t>
  </si>
  <si>
    <t>Purchase cost</t>
  </si>
  <si>
    <t>Resale price at termination of lease</t>
  </si>
  <si>
    <t>Period payment</t>
  </si>
  <si>
    <t>Number of period payments</t>
  </si>
  <si>
    <t>Purchase - option price</t>
  </si>
  <si>
    <t>Initial deposit returned</t>
  </si>
  <si>
    <t>Intermediate Calculations</t>
  </si>
  <si>
    <t>Adjustment for payment in advance</t>
  </si>
  <si>
    <t>Present value of purchase - option price</t>
  </si>
  <si>
    <t>Present value of resale price</t>
  </si>
  <si>
    <t>Present value of returned deposit</t>
  </si>
  <si>
    <t>Cost Analyses</t>
  </si>
  <si>
    <t>Purchase costs</t>
  </si>
  <si>
    <t>Initial deposit or down payment/trade-in</t>
  </si>
  <si>
    <t>Lease vs. Purchase Cost/Benefit Analysis</t>
  </si>
  <si>
    <t>External Lease</t>
  </si>
  <si>
    <t>Internal Funding</t>
  </si>
  <si>
    <t>Vendor:</t>
  </si>
  <si>
    <t>Source:</t>
  </si>
  <si>
    <t>Date Prepared:</t>
  </si>
  <si>
    <t>Chart:</t>
  </si>
  <si>
    <t>Organization:</t>
  </si>
  <si>
    <t>Internal funding costs</t>
  </si>
  <si>
    <t>Best Funding Option:</t>
  </si>
  <si>
    <t>External lease costs</t>
  </si>
  <si>
    <t xml:space="preserve">Best Option: </t>
  </si>
  <si>
    <t>Cost Analysis</t>
  </si>
  <si>
    <t>Saving (cost) of internally funding asset</t>
  </si>
  <si>
    <t>Saving (cost) of externally leasing asset</t>
  </si>
  <si>
    <t>Present Value Costs of Internal Funding</t>
  </si>
  <si>
    <t>Present Value Costs if Held for Life of Asset</t>
  </si>
  <si>
    <t>Present Value Costs if Held for Term of Lease</t>
  </si>
  <si>
    <t>Prepared By:</t>
  </si>
  <si>
    <t>Total debt service payments</t>
  </si>
  <si>
    <t>Payment at the beginning of the period? (Y/N)</t>
  </si>
  <si>
    <t>5-yr tax-exempt AAA municipal bond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</si>
</sst>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0"/>
    <numFmt numFmtId="165" formatCode="0.000%"/>
  </numFmts>
  <fonts count="15">
    <font>
      <sz val="12"/>
      <name val="CG Times (W1)"/>
    </font>
    <font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2"/>
      <name val="CG Times (W1)"/>
    </font>
    <font>
      <b/>
      <sz val="14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i/>
      <sz val="14"/>
      <name val="Times New Roman"/>
      <family val="1"/>
    </font>
    <font>
      <sz val="13"/>
      <name val="Times New Roman"/>
      <family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/>
    <xf numFmtId="0" fontId="2" fillId="0" borderId="2" xfId="0" applyFont="1" applyBorder="1" applyProtection="1"/>
    <xf numFmtId="0" fontId="2" fillId="0" borderId="0" xfId="0" applyFont="1" applyAlignment="1" applyProtection="1">
      <alignment horizontal="left"/>
    </xf>
    <xf numFmtId="164" fontId="2" fillId="0" borderId="0" xfId="0" applyNumberFormat="1" applyFont="1" applyBorder="1" applyProtection="1"/>
    <xf numFmtId="0" fontId="2" fillId="0" borderId="0" xfId="0" applyFont="1" applyBorder="1" applyProtection="1"/>
    <xf numFmtId="0" fontId="4" fillId="0" borderId="0" xfId="0" applyFont="1" applyBorder="1" applyProtection="1"/>
    <xf numFmtId="0" fontId="2" fillId="0" borderId="5" xfId="0" applyFont="1" applyBorder="1" applyProtection="1"/>
    <xf numFmtId="0" fontId="5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10" fontId="2" fillId="0" borderId="0" xfId="2" applyNumberFormat="1" applyFont="1" applyProtection="1"/>
    <xf numFmtId="165" fontId="2" fillId="0" borderId="0" xfId="2" applyNumberFormat="1" applyFont="1" applyProtection="1"/>
    <xf numFmtId="5" fontId="2" fillId="0" borderId="0" xfId="0" applyNumberFormat="1" applyFont="1" applyBorder="1" applyProtection="1"/>
    <xf numFmtId="0" fontId="2" fillId="0" borderId="0" xfId="0" quotePrefix="1" applyFont="1" applyBorder="1" applyAlignment="1" applyProtection="1">
      <alignment horizontal="left"/>
    </xf>
    <xf numFmtId="0" fontId="9" fillId="0" borderId="1" xfId="0" quotePrefix="1" applyFont="1" applyBorder="1" applyAlignment="1" applyProtection="1">
      <alignment horizontal="left"/>
    </xf>
    <xf numFmtId="165" fontId="9" fillId="2" borderId="3" xfId="0" applyNumberFormat="1" applyFont="1" applyFill="1" applyBorder="1" applyProtection="1"/>
    <xf numFmtId="0" fontId="9" fillId="0" borderId="6" xfId="0" applyFont="1" applyBorder="1" applyProtection="1"/>
    <xf numFmtId="0" fontId="9" fillId="0" borderId="0" xfId="0" applyFont="1" applyBorder="1" applyProtection="1"/>
    <xf numFmtId="164" fontId="9" fillId="0" borderId="3" xfId="0" applyNumberFormat="1" applyFont="1" applyBorder="1" applyProtection="1"/>
    <xf numFmtId="5" fontId="9" fillId="0" borderId="3" xfId="0" applyNumberFormat="1" applyFont="1" applyBorder="1" applyProtection="1"/>
    <xf numFmtId="164" fontId="9" fillId="0" borderId="5" xfId="0" applyNumberFormat="1" applyFont="1" applyBorder="1" applyProtection="1"/>
    <xf numFmtId="5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9" fillId="0" borderId="5" xfId="0" applyFont="1" applyBorder="1" applyProtection="1"/>
    <xf numFmtId="5" fontId="9" fillId="0" borderId="0" xfId="0" applyNumberFormat="1" applyFont="1" applyBorder="1" applyProtection="1"/>
    <xf numFmtId="0" fontId="9" fillId="0" borderId="1" xfId="0" applyFont="1" applyBorder="1" applyProtection="1"/>
    <xf numFmtId="0" fontId="9" fillId="0" borderId="2" xfId="0" applyFont="1" applyBorder="1" applyProtection="1"/>
    <xf numFmtId="0" fontId="9" fillId="0" borderId="0" xfId="0" applyFont="1" applyProtection="1"/>
    <xf numFmtId="0" fontId="7" fillId="0" borderId="0" xfId="0" applyFont="1" applyBorder="1" applyProtection="1"/>
    <xf numFmtId="0" fontId="12" fillId="0" borderId="0" xfId="0" applyFont="1" applyBorder="1" applyProtection="1"/>
    <xf numFmtId="0" fontId="10" fillId="0" borderId="0" xfId="0" applyFont="1" applyFill="1" applyBorder="1" applyAlignment="1" applyProtection="1">
      <alignment horizontal="left"/>
    </xf>
    <xf numFmtId="0" fontId="8" fillId="0" borderId="0" xfId="0" applyFont="1" applyProtection="1"/>
    <xf numFmtId="0" fontId="3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13" fillId="0" borderId="0" xfId="0" applyFont="1" applyFill="1" applyBorder="1" applyAlignment="1" applyProtection="1">
      <alignment horizontal="right"/>
    </xf>
    <xf numFmtId="7" fontId="9" fillId="2" borderId="3" xfId="0" applyNumberFormat="1" applyFont="1" applyFill="1" applyBorder="1" applyProtection="1"/>
    <xf numFmtId="0" fontId="5" fillId="0" borderId="7" xfId="0" applyFont="1" applyFill="1" applyBorder="1" applyAlignment="1" applyProtection="1"/>
    <xf numFmtId="0" fontId="5" fillId="0" borderId="7" xfId="0" applyFont="1" applyFill="1" applyBorder="1" applyAlignment="1" applyProtection="1">
      <alignment horizontal="center"/>
    </xf>
    <xf numFmtId="165" fontId="9" fillId="0" borderId="3" xfId="0" applyNumberFormat="1" applyFont="1" applyFill="1" applyBorder="1" applyProtection="1"/>
    <xf numFmtId="7" fontId="9" fillId="3" borderId="3" xfId="0" applyNumberFormat="1" applyFont="1" applyFill="1" applyBorder="1" applyProtection="1"/>
    <xf numFmtId="5" fontId="9" fillId="3" borderId="3" xfId="0" applyNumberFormat="1" applyFont="1" applyFill="1" applyBorder="1" applyProtection="1"/>
    <xf numFmtId="7" fontId="9" fillId="3" borderId="3" xfId="1" applyNumberFormat="1" applyFont="1" applyFill="1" applyBorder="1" applyProtection="1"/>
    <xf numFmtId="0" fontId="9" fillId="3" borderId="3" xfId="0" applyFont="1" applyFill="1" applyBorder="1" applyProtection="1"/>
    <xf numFmtId="5" fontId="9" fillId="3" borderId="3" xfId="1" applyNumberFormat="1" applyFont="1" applyFill="1" applyBorder="1" applyProtection="1"/>
    <xf numFmtId="164" fontId="9" fillId="3" borderId="3" xfId="0" applyNumberFormat="1" applyFont="1" applyFill="1" applyBorder="1" applyAlignment="1" applyProtection="1">
      <alignment horizontal="right"/>
    </xf>
    <xf numFmtId="7" fontId="9" fillId="0" borderId="3" xfId="0" applyNumberFormat="1" applyFont="1" applyFill="1" applyBorder="1" applyProtection="1"/>
    <xf numFmtId="0" fontId="13" fillId="0" borderId="4" xfId="0" applyFont="1" applyFill="1" applyBorder="1" applyAlignment="1" applyProtection="1">
      <alignment horizontal="left"/>
    </xf>
    <xf numFmtId="0" fontId="8" fillId="0" borderId="5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left"/>
    </xf>
    <xf numFmtId="14" fontId="13" fillId="0" borderId="4" xfId="0" applyNumberFormat="1" applyFont="1" applyFill="1" applyBorder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49"/>
  <sheetViews>
    <sheetView showGridLines="0" tabSelected="1" zoomScale="75" zoomScaleNormal="100" zoomScaleSheetLayoutView="80" workbookViewId="0">
      <selection activeCell="K19" sqref="K19"/>
    </sheetView>
  </sheetViews>
  <sheetFormatPr defaultRowHeight="15.75"/>
  <cols>
    <col min="1" max="1" width="11.5" style="1" customWidth="1"/>
    <col min="2" max="2" width="14.125" style="1" customWidth="1"/>
    <col min="3" max="3" width="33.625" style="1" customWidth="1"/>
    <col min="4" max="4" width="11.75" style="1" customWidth="1"/>
    <col min="5" max="5" width="4.5" style="1" customWidth="1"/>
    <col min="6" max="6" width="11.375" style="1" customWidth="1"/>
    <col min="7" max="7" width="14.125" style="1" customWidth="1"/>
    <col min="8" max="8" width="32.5" style="1" customWidth="1"/>
    <col min="9" max="9" width="11.75" style="1" customWidth="1"/>
    <col min="10" max="16384" width="9" style="1"/>
  </cols>
  <sheetData>
    <row r="1" spans="1:12" ht="24" customHeight="1">
      <c r="A1" s="54" t="s">
        <v>17</v>
      </c>
      <c r="B1" s="54"/>
      <c r="C1" s="54"/>
      <c r="D1" s="54"/>
      <c r="E1" s="54"/>
      <c r="F1" s="54"/>
      <c r="G1" s="54"/>
      <c r="H1" s="54"/>
      <c r="I1" s="54"/>
    </row>
    <row r="2" spans="1:12" ht="12.75" customHeight="1">
      <c r="A2" s="8"/>
      <c r="B2" s="8"/>
      <c r="C2" s="8"/>
      <c r="D2" s="8"/>
      <c r="E2" s="8"/>
      <c r="F2" s="8"/>
      <c r="G2" s="8"/>
      <c r="H2" s="8"/>
      <c r="I2" s="8"/>
    </row>
    <row r="3" spans="1:12" ht="24" hidden="1" customHeight="1">
      <c r="B3" s="38" t="s">
        <v>23</v>
      </c>
      <c r="C3" s="55"/>
      <c r="D3" s="55"/>
      <c r="E3" s="36"/>
      <c r="F3" s="38" t="s">
        <v>35</v>
      </c>
      <c r="G3" s="55"/>
      <c r="H3" s="55"/>
      <c r="I3" s="36"/>
    </row>
    <row r="4" spans="1:12" ht="24" hidden="1" customHeight="1">
      <c r="B4" s="38" t="s">
        <v>24</v>
      </c>
      <c r="C4" s="50"/>
      <c r="D4" s="50"/>
      <c r="E4" s="36"/>
      <c r="F4" s="38" t="s">
        <v>22</v>
      </c>
      <c r="G4" s="56"/>
      <c r="H4" s="50"/>
      <c r="I4" s="36"/>
    </row>
    <row r="5" spans="1:12" ht="24" hidden="1" customHeight="1">
      <c r="B5" s="38" t="s">
        <v>1</v>
      </c>
      <c r="C5" s="50"/>
      <c r="D5" s="50"/>
      <c r="E5" s="36"/>
      <c r="F5" s="36"/>
      <c r="G5" s="36"/>
      <c r="H5" s="36"/>
      <c r="I5" s="36"/>
    </row>
    <row r="6" spans="1:12" ht="17.25" hidden="1" customHeight="1">
      <c r="A6" s="12"/>
      <c r="B6" s="8"/>
      <c r="C6" s="8"/>
      <c r="D6" s="8"/>
      <c r="E6" s="8"/>
      <c r="F6" s="8"/>
      <c r="G6" s="8"/>
      <c r="H6" s="8"/>
      <c r="I6" s="8"/>
    </row>
    <row r="7" spans="1:12" ht="10.5" customHeight="1" thickBot="1">
      <c r="A7" s="40"/>
      <c r="B7" s="41"/>
      <c r="C7" s="41"/>
      <c r="D7" s="41"/>
      <c r="E7" s="41"/>
      <c r="F7" s="41"/>
      <c r="G7" s="41"/>
      <c r="H7" s="41"/>
      <c r="I7" s="41"/>
    </row>
    <row r="8" spans="1:12" ht="10.5" customHeight="1" thickTop="1">
      <c r="A8" s="12"/>
      <c r="B8" s="8"/>
      <c r="C8" s="8"/>
      <c r="D8" s="8"/>
      <c r="E8" s="8"/>
      <c r="F8" s="8"/>
      <c r="G8" s="8"/>
      <c r="H8" s="8"/>
      <c r="I8" s="8"/>
    </row>
    <row r="9" spans="1:12" ht="24" customHeight="1">
      <c r="A9" s="34" t="s">
        <v>18</v>
      </c>
      <c r="B9" s="8"/>
      <c r="C9" s="8"/>
      <c r="D9" s="8"/>
      <c r="E9" s="8"/>
      <c r="F9" s="34" t="s">
        <v>19</v>
      </c>
      <c r="G9" s="8"/>
      <c r="H9" s="8"/>
      <c r="I9" s="8"/>
    </row>
    <row r="10" spans="1:12" ht="24" customHeight="1">
      <c r="A10" s="11" t="s">
        <v>20</v>
      </c>
      <c r="B10" s="51"/>
      <c r="C10" s="51"/>
      <c r="D10" s="51"/>
      <c r="E10" s="10"/>
      <c r="F10" s="11" t="s">
        <v>21</v>
      </c>
      <c r="G10" s="51"/>
      <c r="H10" s="51"/>
      <c r="I10" s="51"/>
    </row>
    <row r="11" spans="1:12" ht="15" customHeight="1">
      <c r="A11" s="10"/>
      <c r="B11" s="10"/>
      <c r="C11" s="10"/>
      <c r="D11" s="10"/>
      <c r="E11" s="10"/>
      <c r="F11" s="10"/>
      <c r="G11" s="10"/>
      <c r="H11" s="10"/>
      <c r="I11" s="8"/>
    </row>
    <row r="12" spans="1:12" ht="18.75" customHeight="1">
      <c r="A12" s="32" t="s">
        <v>2</v>
      </c>
      <c r="C12" s="1" t="s">
        <v>0</v>
      </c>
      <c r="D12" s="7"/>
      <c r="E12" s="5"/>
      <c r="F12" s="32" t="s">
        <v>2</v>
      </c>
      <c r="H12" s="1" t="s">
        <v>0</v>
      </c>
      <c r="I12" s="7"/>
      <c r="J12" s="5"/>
    </row>
    <row r="13" spans="1:12" ht="18" customHeight="1">
      <c r="A13" s="5"/>
      <c r="B13" s="17" t="s">
        <v>3</v>
      </c>
      <c r="C13" s="2"/>
      <c r="D13" s="43"/>
      <c r="F13" s="5"/>
      <c r="G13" s="17" t="s">
        <v>3</v>
      </c>
      <c r="H13" s="2"/>
      <c r="I13" s="49">
        <f>D13</f>
        <v>0</v>
      </c>
    </row>
    <row r="14" spans="1:12" ht="18" customHeight="1">
      <c r="A14" s="5"/>
      <c r="B14" s="17" t="s">
        <v>4</v>
      </c>
      <c r="C14" s="2"/>
      <c r="D14" s="44"/>
      <c r="F14" s="5"/>
      <c r="G14" s="17" t="str">
        <f>B15</f>
        <v>5-yr tax-exempt AAA municipal bond rate</v>
      </c>
      <c r="H14" s="2"/>
      <c r="I14" s="18">
        <f>D15</f>
        <v>1.0183333333333333E-3</v>
      </c>
    </row>
    <row r="15" spans="1:12" ht="18" customHeight="1">
      <c r="A15" s="5"/>
      <c r="B15" s="17" t="s">
        <v>38</v>
      </c>
      <c r="C15" s="2"/>
      <c r="D15" s="42">
        <f>1.222%/12</f>
        <v>1.0183333333333333E-3</v>
      </c>
      <c r="F15" s="5"/>
      <c r="G15" s="17" t="s">
        <v>16</v>
      </c>
      <c r="H15" s="2"/>
      <c r="I15" s="44"/>
      <c r="K15" s="14"/>
      <c r="L15" s="13"/>
    </row>
    <row r="16" spans="1:12" ht="18" customHeight="1">
      <c r="A16" s="5"/>
      <c r="B16" s="17" t="s">
        <v>16</v>
      </c>
      <c r="C16" s="2"/>
      <c r="D16" s="44"/>
      <c r="F16" s="5"/>
      <c r="G16" s="17" t="s">
        <v>5</v>
      </c>
      <c r="H16" s="2"/>
      <c r="I16" s="45"/>
    </row>
    <row r="17" spans="1:10" ht="18" customHeight="1">
      <c r="A17" s="5"/>
      <c r="B17" s="17" t="s">
        <v>5</v>
      </c>
      <c r="C17" s="2"/>
      <c r="D17" s="45"/>
      <c r="F17" s="5"/>
      <c r="G17" s="17" t="s">
        <v>6</v>
      </c>
      <c r="H17" s="2"/>
      <c r="I17" s="46"/>
    </row>
    <row r="18" spans="1:10" ht="18" customHeight="1">
      <c r="A18" s="5"/>
      <c r="B18" s="17" t="s">
        <v>6</v>
      </c>
      <c r="C18" s="2"/>
      <c r="D18" s="46"/>
      <c r="F18" s="5"/>
      <c r="G18" s="17" t="s">
        <v>37</v>
      </c>
      <c r="H18" s="2"/>
      <c r="I18" s="48"/>
    </row>
    <row r="19" spans="1:10" ht="18" customHeight="1">
      <c r="A19" s="5"/>
      <c r="B19" s="17" t="s">
        <v>36</v>
      </c>
      <c r="C19" s="2"/>
      <c r="D19" s="39">
        <f>D17*D18</f>
        <v>0</v>
      </c>
      <c r="F19" s="5"/>
      <c r="G19" s="17" t="s">
        <v>36</v>
      </c>
      <c r="H19" s="2"/>
      <c r="I19" s="39">
        <f>I16*I17</f>
        <v>0</v>
      </c>
    </row>
    <row r="20" spans="1:10" ht="18" customHeight="1">
      <c r="A20" s="5"/>
      <c r="B20" s="17" t="s">
        <v>7</v>
      </c>
      <c r="C20" s="2"/>
      <c r="D20" s="47"/>
      <c r="E20" s="3" t="s">
        <v>0</v>
      </c>
      <c r="F20" s="5"/>
      <c r="G20" s="16"/>
      <c r="H20" s="5"/>
      <c r="I20" s="24"/>
    </row>
    <row r="21" spans="1:10" ht="18" customHeight="1">
      <c r="A21" s="5"/>
      <c r="B21" s="17" t="s">
        <v>8</v>
      </c>
      <c r="C21" s="2"/>
      <c r="D21" s="44"/>
      <c r="F21" s="5"/>
      <c r="G21" s="16"/>
      <c r="H21" s="5"/>
      <c r="I21" s="25"/>
    </row>
    <row r="22" spans="1:10" ht="18" customHeight="1">
      <c r="A22" s="5"/>
      <c r="B22" s="17" t="s">
        <v>37</v>
      </c>
      <c r="C22" s="2"/>
      <c r="D22" s="48"/>
      <c r="F22" s="5"/>
      <c r="G22" s="5"/>
      <c r="H22" s="5"/>
      <c r="I22" s="26"/>
    </row>
    <row r="23" spans="1:10" ht="10.5" customHeight="1">
      <c r="A23" s="5"/>
      <c r="D23" s="19"/>
      <c r="E23" s="5"/>
      <c r="F23" s="5"/>
      <c r="G23" s="5"/>
      <c r="H23" s="5"/>
      <c r="I23" s="20"/>
      <c r="J23" s="5"/>
    </row>
    <row r="24" spans="1:10" ht="18.75" customHeight="1">
      <c r="A24" s="32" t="s">
        <v>9</v>
      </c>
      <c r="B24" s="20"/>
      <c r="C24" s="20"/>
      <c r="D24" s="20"/>
      <c r="E24" s="5"/>
      <c r="F24" s="32" t="s">
        <v>9</v>
      </c>
      <c r="G24" s="5"/>
      <c r="H24" s="5"/>
      <c r="I24" s="27"/>
      <c r="J24" s="5"/>
    </row>
    <row r="25" spans="1:10" ht="18" customHeight="1">
      <c r="A25" s="20"/>
      <c r="B25" s="29" t="s">
        <v>10</v>
      </c>
      <c r="C25" s="30"/>
      <c r="D25" s="21">
        <f>1+D15*(D22="Y")</f>
        <v>1</v>
      </c>
      <c r="F25" s="5"/>
      <c r="G25" s="29" t="s">
        <v>10</v>
      </c>
      <c r="H25" s="30"/>
      <c r="I25" s="21">
        <f>1+I14*(I18="Y")</f>
        <v>1</v>
      </c>
    </row>
    <row r="26" spans="1:10" ht="18" customHeight="1">
      <c r="A26" s="20"/>
      <c r="B26" s="29" t="s">
        <v>11</v>
      </c>
      <c r="C26" s="30"/>
      <c r="D26" s="22">
        <f>+D20/(1+D15)^D18</f>
        <v>0</v>
      </c>
      <c r="F26" s="5"/>
      <c r="G26" s="20"/>
      <c r="H26" s="20"/>
      <c r="I26" s="28"/>
    </row>
    <row r="27" spans="1:10" ht="18" customHeight="1">
      <c r="A27" s="20"/>
      <c r="B27" s="29" t="s">
        <v>12</v>
      </c>
      <c r="C27" s="30"/>
      <c r="D27" s="22">
        <f>+D14/(1+D15)^D18</f>
        <v>0</v>
      </c>
      <c r="F27" s="5"/>
      <c r="G27" s="20"/>
      <c r="H27" s="20"/>
      <c r="I27" s="28"/>
    </row>
    <row r="28" spans="1:10" ht="18" customHeight="1">
      <c r="A28" s="20"/>
      <c r="B28" s="29" t="s">
        <v>13</v>
      </c>
      <c r="C28" s="30"/>
      <c r="D28" s="22">
        <f>+D21/(1+D15)^D18</f>
        <v>0</v>
      </c>
      <c r="F28" s="5"/>
      <c r="G28" s="20"/>
      <c r="H28" s="20"/>
      <c r="I28" s="28"/>
    </row>
    <row r="29" spans="1:10" ht="10.5" customHeight="1">
      <c r="A29" s="20"/>
      <c r="B29" s="31"/>
      <c r="C29" s="31"/>
      <c r="D29" s="19"/>
      <c r="E29" s="5"/>
      <c r="F29" s="5"/>
      <c r="G29" s="31"/>
      <c r="H29" s="31"/>
      <c r="I29" s="20"/>
      <c r="J29" s="5"/>
    </row>
    <row r="30" spans="1:10" ht="18.75" customHeight="1">
      <c r="A30" s="32" t="s">
        <v>14</v>
      </c>
      <c r="B30" s="20"/>
      <c r="C30" s="31"/>
      <c r="D30" s="20"/>
      <c r="E30" s="5"/>
      <c r="F30" s="32" t="s">
        <v>29</v>
      </c>
      <c r="G30" s="20"/>
      <c r="H30" s="31"/>
      <c r="I30" s="20"/>
      <c r="J30" s="5"/>
    </row>
    <row r="31" spans="1:10" ht="18" customHeight="1">
      <c r="A31" s="20" t="s">
        <v>0</v>
      </c>
      <c r="B31" s="33" t="s">
        <v>33</v>
      </c>
      <c r="C31" s="20"/>
      <c r="D31" s="23"/>
      <c r="E31" s="5"/>
      <c r="F31" s="5" t="s">
        <v>0</v>
      </c>
      <c r="G31" s="33" t="s">
        <v>32</v>
      </c>
      <c r="H31" s="20"/>
      <c r="I31" s="23"/>
      <c r="J31" s="5"/>
    </row>
    <row r="32" spans="1:10" ht="18" customHeight="1">
      <c r="A32" s="20"/>
      <c r="B32" s="29" t="s">
        <v>15</v>
      </c>
      <c r="C32" s="30"/>
      <c r="D32" s="22">
        <f>+D13</f>
        <v>0</v>
      </c>
      <c r="F32" s="5"/>
      <c r="G32" s="29" t="s">
        <v>15</v>
      </c>
      <c r="H32" s="30"/>
      <c r="I32" s="22">
        <f>+I13</f>
        <v>0</v>
      </c>
    </row>
    <row r="33" spans="1:10" ht="18" customHeight="1">
      <c r="A33" s="20"/>
      <c r="B33" s="29" t="s">
        <v>27</v>
      </c>
      <c r="C33" s="30"/>
      <c r="D33" s="22">
        <f>(PV(D15,D18,-D17)*D25)+D26+(D16-D28)</f>
        <v>0</v>
      </c>
      <c r="F33" s="5"/>
      <c r="G33" s="29" t="s">
        <v>25</v>
      </c>
      <c r="H33" s="30"/>
      <c r="I33" s="22">
        <f>(PV(I14,I17,-I16)*I25)+I15</f>
        <v>0</v>
      </c>
    </row>
    <row r="34" spans="1:10" ht="18" customHeight="1">
      <c r="A34" s="20"/>
      <c r="B34" s="29" t="s">
        <v>31</v>
      </c>
      <c r="C34" s="30"/>
      <c r="D34" s="22">
        <f>+D32-D33</f>
        <v>0</v>
      </c>
      <c r="F34" s="5"/>
      <c r="G34" s="29" t="s">
        <v>30</v>
      </c>
      <c r="H34" s="30"/>
      <c r="I34" s="22">
        <f>+I32-I33</f>
        <v>0</v>
      </c>
    </row>
    <row r="35" spans="1:10" ht="12" customHeight="1">
      <c r="A35" s="20"/>
      <c r="B35" s="31"/>
      <c r="C35" s="31"/>
      <c r="D35" s="19"/>
      <c r="E35" s="5"/>
      <c r="F35" s="5"/>
      <c r="I35" s="19"/>
      <c r="J35" s="9"/>
    </row>
    <row r="36" spans="1:10" ht="18" customHeight="1">
      <c r="A36" s="20"/>
      <c r="B36" s="33" t="s">
        <v>34</v>
      </c>
      <c r="C36" s="20"/>
      <c r="D36" s="23"/>
      <c r="E36" s="5"/>
      <c r="F36" s="5"/>
      <c r="G36" s="6"/>
      <c r="H36" s="5"/>
      <c r="I36" s="4"/>
      <c r="J36" s="9"/>
    </row>
    <row r="37" spans="1:10" ht="18" customHeight="1">
      <c r="A37" s="20"/>
      <c r="B37" s="29" t="s">
        <v>15</v>
      </c>
      <c r="C37" s="30"/>
      <c r="D37" s="22">
        <f>+D13-D27</f>
        <v>0</v>
      </c>
      <c r="F37" s="5"/>
      <c r="G37" s="5"/>
      <c r="H37" s="5"/>
      <c r="I37" s="15"/>
    </row>
    <row r="38" spans="1:10" ht="18" customHeight="1">
      <c r="A38" s="20"/>
      <c r="B38" s="29" t="s">
        <v>27</v>
      </c>
      <c r="C38" s="30"/>
      <c r="D38" s="22">
        <f>(PV(D15,D18,-D17)*D25)+(D16-D28)</f>
        <v>0</v>
      </c>
      <c r="F38" s="5"/>
      <c r="G38" s="5"/>
      <c r="H38" s="5"/>
      <c r="I38" s="15"/>
    </row>
    <row r="39" spans="1:10" ht="18" customHeight="1">
      <c r="A39" s="20"/>
      <c r="B39" s="29" t="s">
        <v>31</v>
      </c>
      <c r="C39" s="30"/>
      <c r="D39" s="22">
        <f>+D37-D38</f>
        <v>0</v>
      </c>
      <c r="F39" s="5"/>
      <c r="G39" s="5"/>
      <c r="H39" s="5"/>
      <c r="I39" s="15"/>
    </row>
    <row r="40" spans="1:10" ht="18" customHeight="1">
      <c r="A40" s="5"/>
      <c r="B40" s="5"/>
      <c r="C40" s="5"/>
      <c r="D40" s="4"/>
      <c r="F40" s="5"/>
      <c r="G40" s="5"/>
      <c r="H40" s="5"/>
      <c r="I40" s="5"/>
    </row>
    <row r="41" spans="1:10" s="31" customFormat="1" ht="22.5" customHeight="1">
      <c r="B41" s="35"/>
      <c r="D41" s="37" t="s">
        <v>28</v>
      </c>
      <c r="F41" s="52" t="str">
        <f>IF(AND(D39&lt;0,D34&lt;0,I34&lt;0)=TRUE,"Purchase",IF(AND(I34&gt;D34,I34&gt;D39),"Internal Funding","External Lease"))</f>
        <v>External Lease</v>
      </c>
      <c r="G41" s="52"/>
    </row>
    <row r="42" spans="1:10" ht="27.75" customHeight="1">
      <c r="B42" s="35"/>
      <c r="D42" s="37" t="s">
        <v>26</v>
      </c>
      <c r="F42" s="53" t="str">
        <f>IF(OR(D34&gt;I34,D39&gt;I34),"External Lease", "Internal Funding")</f>
        <v>Internal Funding</v>
      </c>
      <c r="G42" s="53"/>
    </row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  <row r="239" ht="17.100000000000001" customHeight="1"/>
    <row r="240" ht="17.100000000000001" customHeight="1"/>
    <row r="241" ht="17.100000000000001" customHeight="1"/>
    <row r="242" ht="17.100000000000001" customHeight="1"/>
    <row r="243" ht="17.100000000000001" customHeight="1"/>
    <row r="244" ht="17.100000000000001" customHeight="1"/>
    <row r="245" ht="17.100000000000001" customHeight="1"/>
    <row r="246" ht="17.100000000000001" customHeight="1"/>
    <row r="247" ht="17.100000000000001" customHeight="1"/>
    <row r="248" ht="17.100000000000001" customHeight="1"/>
    <row r="249" ht="17.100000000000001" customHeight="1"/>
    <row r="250" ht="17.100000000000001" customHeight="1"/>
    <row r="251" ht="17.100000000000001" customHeight="1"/>
    <row r="252" ht="17.100000000000001" customHeight="1"/>
    <row r="253" ht="17.100000000000001" customHeight="1"/>
    <row r="254" ht="17.100000000000001" customHeight="1"/>
    <row r="255" ht="17.100000000000001" customHeight="1"/>
    <row r="256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  <row r="294" ht="17.100000000000001" customHeight="1"/>
    <row r="295" ht="17.100000000000001" customHeight="1"/>
    <row r="296" ht="17.100000000000001" customHeight="1"/>
    <row r="297" ht="17.100000000000001" customHeight="1"/>
    <row r="298" ht="17.100000000000001" customHeight="1"/>
    <row r="299" ht="17.100000000000001" customHeight="1"/>
    <row r="300" ht="17.100000000000001" customHeight="1"/>
    <row r="301" ht="17.100000000000001" customHeight="1"/>
    <row r="302" ht="17.100000000000001" customHeight="1"/>
    <row r="303" ht="17.100000000000001" customHeight="1"/>
    <row r="304" ht="17.100000000000001" customHeight="1"/>
    <row r="305" ht="17.100000000000001" customHeight="1"/>
    <row r="306" ht="17.100000000000001" customHeight="1"/>
    <row r="307" ht="17.100000000000001" customHeight="1"/>
    <row r="308" ht="17.100000000000001" customHeight="1"/>
    <row r="309" ht="17.100000000000001" customHeight="1"/>
    <row r="310" ht="17.100000000000001" customHeight="1"/>
    <row r="311" ht="17.100000000000001" customHeight="1"/>
    <row r="312" ht="17.100000000000001" customHeight="1"/>
    <row r="313" ht="17.100000000000001" customHeight="1"/>
    <row r="314" ht="17.100000000000001" customHeight="1"/>
    <row r="315" ht="17.100000000000001" customHeight="1"/>
    <row r="316" ht="17.100000000000001" customHeight="1"/>
    <row r="317" ht="17.100000000000001" customHeight="1"/>
    <row r="318" ht="17.100000000000001" customHeight="1"/>
    <row r="319" ht="17.100000000000001" customHeight="1"/>
    <row r="320" ht="17.100000000000001" customHeight="1"/>
    <row r="321" ht="17.100000000000001" customHeight="1"/>
    <row r="322" ht="17.100000000000001" customHeight="1"/>
    <row r="323" ht="17.100000000000001" customHeight="1"/>
    <row r="324" ht="17.100000000000001" customHeight="1"/>
    <row r="325" ht="17.100000000000001" customHeight="1"/>
    <row r="326" ht="17.100000000000001" customHeight="1"/>
    <row r="327" ht="17.100000000000001" customHeight="1"/>
    <row r="328" ht="17.100000000000001" customHeight="1"/>
    <row r="329" ht="17.100000000000001" customHeight="1"/>
    <row r="330" ht="17.100000000000001" customHeight="1"/>
    <row r="331" ht="17.100000000000001" customHeight="1"/>
    <row r="332" ht="17.100000000000001" customHeight="1"/>
    <row r="333" ht="17.100000000000001" customHeight="1"/>
    <row r="334" ht="17.100000000000001" customHeight="1"/>
    <row r="335" ht="17.100000000000001" customHeight="1"/>
    <row r="336" ht="17.100000000000001" customHeight="1"/>
    <row r="337" ht="17.100000000000001" customHeight="1"/>
    <row r="338" ht="17.100000000000001" customHeight="1"/>
    <row r="339" ht="17.100000000000001" customHeight="1"/>
    <row r="340" ht="17.100000000000001" customHeight="1"/>
    <row r="341" ht="17.100000000000001" customHeight="1"/>
    <row r="342" ht="17.100000000000001" customHeight="1"/>
    <row r="343" ht="17.100000000000001" customHeight="1"/>
    <row r="344" ht="17.100000000000001" customHeight="1"/>
    <row r="345" ht="17.100000000000001" customHeight="1"/>
    <row r="346" ht="17.100000000000001" customHeight="1"/>
    <row r="347" ht="17.100000000000001" customHeight="1"/>
    <row r="348" ht="17.100000000000001" customHeight="1"/>
    <row r="349" ht="17.100000000000001" customHeight="1"/>
  </sheetData>
  <mergeCells count="10">
    <mergeCell ref="A1:I1"/>
    <mergeCell ref="C3:D3"/>
    <mergeCell ref="G3:H3"/>
    <mergeCell ref="G4:H4"/>
    <mergeCell ref="C4:D4"/>
    <mergeCell ref="C5:D5"/>
    <mergeCell ref="B10:D10"/>
    <mergeCell ref="G10:I10"/>
    <mergeCell ref="F41:G41"/>
    <mergeCell ref="F42:G42"/>
  </mergeCells>
  <phoneticPr fontId="0" type="noConversion"/>
  <printOptions horizontalCentered="1" verticalCentered="1"/>
  <pageMargins left="0.25" right="0.25" top="0.5" bottom="0.25" header="0" footer="0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 Anal. Wksht.</vt:lpstr>
      <vt:lpstr>'CB Anal. Wksht.'!Print_Area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Joy Ella</dc:creator>
  <cp:lastModifiedBy>Seifert, Andrea Tabler</cp:lastModifiedBy>
  <cp:lastPrinted>2017-04-05T12:29:00Z</cp:lastPrinted>
  <dcterms:created xsi:type="dcterms:W3CDTF">2001-02-14T19:46:34Z</dcterms:created>
  <dcterms:modified xsi:type="dcterms:W3CDTF">2020-08-31T20:18:37Z</dcterms:modified>
</cp:coreProperties>
</file>